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свод 2 квартал 2021" sheetId="2" r:id="rId2"/>
    <sheet name="Лист3" sheetId="3" r:id="rId3"/>
  </sheets>
  <definedNames>
    <definedName name="_xlnm.Print_Area" localSheetId="0">'Лист1'!$A$1:$P$6</definedName>
  </definedNames>
  <calcPr fullCalcOnLoad="1"/>
</workbook>
</file>

<file path=xl/sharedStrings.xml><?xml version="1.0" encoding="utf-8"?>
<sst xmlns="http://schemas.openxmlformats.org/spreadsheetml/2006/main" count="58" uniqueCount="31">
  <si>
    <t xml:space="preserve">Наименование учреждения </t>
  </si>
  <si>
    <t>Главный  бухгалтер</t>
  </si>
  <si>
    <t>прочие</t>
  </si>
  <si>
    <t>среднесписочная численность
 (без внешних совместителей)</t>
  </si>
  <si>
    <t>Директор</t>
  </si>
  <si>
    <t xml:space="preserve">средняя ЗП </t>
  </si>
  <si>
    <t>соотношение ЗП зам. к ЗП прочего персонала</t>
  </si>
  <si>
    <t>соотношение ЗП гл. бухгалтера к ЗП прочего персонала</t>
  </si>
  <si>
    <t>Заместитель директора</t>
  </si>
  <si>
    <t>соотношение ЗП директора к ЗП прочего персонала</t>
  </si>
  <si>
    <t>Учреждения, подведомственные  Управлению культуры, спорта и туризма администарции Павловского муниципальногоокруга Нижегородской области</t>
  </si>
  <si>
    <t>ФОТ
за 6 месяца 2021, руб. (бюджет+внебюджет)</t>
  </si>
  <si>
    <t>за 2 квартал  2021 год</t>
  </si>
  <si>
    <t>Учреждения, подведомственные  Управлению культуры, спорта и туризма администарции Павловского муниципального округа Нижегородской области</t>
  </si>
  <si>
    <t>ФОТ
за 9 месяца 2021, руб. (бюджет+внебюджет)</t>
  </si>
  <si>
    <t>за 4 квартал  2021 год (с нарастающим итогом)</t>
  </si>
  <si>
    <t>ФОТ
за 12 месяца 2021, руб. (бюджет+внебюджет)</t>
  </si>
  <si>
    <t>Муниципальное бюджетное учжреждение кульуры "Дворец культуры"</t>
  </si>
  <si>
    <t>Муниципальное бюджетное учжреждение кульуры "Централизованная клубная система"</t>
  </si>
  <si>
    <t>Муниципальное бюджетное учжреждение кульуры "Павловский исторический музей"</t>
  </si>
  <si>
    <t>Муниципальное бюджетное учжреждение кульуры "Централизованная библиотечная система"</t>
  </si>
  <si>
    <t>Муниципальное бюджетное учжреждение дополнительного образования  "Детская художественная школа г. Павлово"</t>
  </si>
  <si>
    <t xml:space="preserve">Муниципальное бюджетное учжреждение дополнительного образования "Детская школа исскуств р.п. Тумботино" </t>
  </si>
  <si>
    <t xml:space="preserve">Муниципальное бюджетное учжреждение дополнительного образования "Детская школа искусство г. Ворсма" </t>
  </si>
  <si>
    <t>Муниципально бюджетное учреждение ФОК "Торпедо"</t>
  </si>
  <si>
    <t>Муниципально бюджетное учреждение ФОК "Метеор"</t>
  </si>
  <si>
    <t>Муниципально бюджетное учреждение ФОК "Гармония"</t>
  </si>
  <si>
    <t>Муниципально бюджетное учреждение "ФОК г. Ворсма"</t>
  </si>
  <si>
    <t xml:space="preserve">Муниципально бюджетное учреждение ФОК "Спартак" р.п.Тумботино </t>
  </si>
  <si>
    <t>Муниципально бюджетное учреждение ФОКОТ "Ясенцы"</t>
  </si>
  <si>
    <t xml:space="preserve">Муниципальное бюджетное учжреждение дополнительного образования "Детская музыкальная школа г. Павлово"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</si>
</sst>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textRotation="90" wrapText="1"/>
    </xf>
    <xf numFmtId="4" fontId="2" fillId="36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332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5"/>
  <cols>
    <col min="1" max="1" width="12.421875" style="1" customWidth="1"/>
    <col min="2" max="2" width="10.7109375" style="1" customWidth="1"/>
    <col min="3" max="3" width="19.28125" style="1" customWidth="1"/>
    <col min="4" max="4" width="13.8515625" style="1" customWidth="1"/>
    <col min="5" max="5" width="13.00390625" style="1" customWidth="1"/>
    <col min="6" max="6" width="9.7109375" style="1" customWidth="1"/>
    <col min="7" max="7" width="15.7109375" style="1" customWidth="1"/>
    <col min="8" max="8" width="10.7109375" style="1" customWidth="1"/>
    <col min="9" max="9" width="12.57421875" style="1" customWidth="1"/>
    <col min="10" max="10" width="10.421875" style="1" customWidth="1"/>
    <col min="11" max="11" width="15.7109375" style="1" customWidth="1"/>
    <col min="12" max="12" width="12.7109375" style="1" customWidth="1"/>
    <col min="13" max="13" width="14.421875" style="1" customWidth="1"/>
    <col min="14" max="14" width="17.140625" style="1" customWidth="1"/>
    <col min="15" max="15" width="18.140625" style="1" customWidth="1"/>
    <col min="16" max="16" width="11.8515625" style="1" customWidth="1"/>
    <col min="17" max="16384" width="9.140625" style="1" customWidth="1"/>
  </cols>
  <sheetData>
    <row r="1" spans="1:16" ht="53.2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5.5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5.5">
      <c r="A3" s="2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" customFormat="1" ht="15.75" customHeight="1">
      <c r="A4" s="28" t="s">
        <v>0</v>
      </c>
      <c r="B4" s="37" t="s">
        <v>4</v>
      </c>
      <c r="C4" s="38"/>
      <c r="D4" s="38"/>
      <c r="E4" s="39"/>
      <c r="F4" s="34" t="s">
        <v>8</v>
      </c>
      <c r="G4" s="35"/>
      <c r="H4" s="35"/>
      <c r="I4" s="36"/>
      <c r="J4" s="31" t="s">
        <v>1</v>
      </c>
      <c r="K4" s="32"/>
      <c r="L4" s="32"/>
      <c r="M4" s="33"/>
      <c r="N4" s="30" t="s">
        <v>2</v>
      </c>
      <c r="O4" s="30"/>
      <c r="P4" s="30"/>
    </row>
    <row r="5" spans="1:16" s="2" customFormat="1" ht="172.5">
      <c r="A5" s="29"/>
      <c r="B5" s="15" t="s">
        <v>3</v>
      </c>
      <c r="C5" s="16" t="s">
        <v>11</v>
      </c>
      <c r="D5" s="16" t="s">
        <v>5</v>
      </c>
      <c r="E5" s="17" t="s">
        <v>9</v>
      </c>
      <c r="F5" s="6" t="s">
        <v>3</v>
      </c>
      <c r="G5" s="7" t="s">
        <v>11</v>
      </c>
      <c r="H5" s="7" t="s">
        <v>5</v>
      </c>
      <c r="I5" s="6" t="s">
        <v>6</v>
      </c>
      <c r="J5" s="9" t="s">
        <v>3</v>
      </c>
      <c r="K5" s="10" t="s">
        <v>11</v>
      </c>
      <c r="L5" s="10" t="s">
        <v>5</v>
      </c>
      <c r="M5" s="9" t="s">
        <v>7</v>
      </c>
      <c r="N5" s="12" t="s">
        <v>3</v>
      </c>
      <c r="O5" s="20" t="s">
        <v>11</v>
      </c>
      <c r="P5" s="13" t="s">
        <v>5</v>
      </c>
    </row>
    <row r="6" spans="1:16" s="4" customFormat="1" ht="156.75" customHeight="1">
      <c r="A6" s="3"/>
      <c r="B6" s="18">
        <v>1</v>
      </c>
      <c r="C6" s="18"/>
      <c r="D6" s="18">
        <f>C6/B6/6</f>
        <v>0</v>
      </c>
      <c r="E6" s="18" t="e">
        <f>D6/P6</f>
        <v>#DIV/0!</v>
      </c>
      <c r="F6" s="8"/>
      <c r="G6" s="8"/>
      <c r="H6" s="8" t="e">
        <f>G6/F6/6</f>
        <v>#DIV/0!</v>
      </c>
      <c r="I6" s="8" t="e">
        <f>H6/P6</f>
        <v>#DIV/0!</v>
      </c>
      <c r="J6" s="11"/>
      <c r="K6" s="11"/>
      <c r="L6" s="11" t="e">
        <f>K6/J6/6</f>
        <v>#DIV/0!</v>
      </c>
      <c r="M6" s="11" t="e">
        <f>L6/P6</f>
        <v>#DIV/0!</v>
      </c>
      <c r="N6" s="14"/>
      <c r="O6" s="14"/>
      <c r="P6" s="14" t="e">
        <f>O6/N6/6</f>
        <v>#DIV/0!</v>
      </c>
    </row>
    <row r="65332" ht="15.75">
      <c r="P65332" s="5" t="e">
        <f>O65332/N65332/12*1000</f>
        <v>#DIV/0!</v>
      </c>
    </row>
  </sheetData>
  <sheetProtection/>
  <mergeCells count="7">
    <mergeCell ref="A1:P1"/>
    <mergeCell ref="A2:P2"/>
    <mergeCell ref="A4:A5"/>
    <mergeCell ref="N4:P4"/>
    <mergeCell ref="J4:M4"/>
    <mergeCell ref="F4:I4"/>
    <mergeCell ref="B4:E4"/>
  </mergeCells>
  <printOptions/>
  <pageMargins left="0.15748031496062992" right="0.15748031496062992" top="0.2362204724409449" bottom="0.2362204724409449" header="0.11811023622047245" footer="0.15748031496062992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332"/>
  <sheetViews>
    <sheetView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5.57421875" style="1" customWidth="1"/>
    <col min="2" max="2" width="10.7109375" style="1" customWidth="1"/>
    <col min="3" max="3" width="19.28125" style="1" customWidth="1"/>
    <col min="4" max="4" width="13.8515625" style="1" customWidth="1"/>
    <col min="5" max="5" width="13.00390625" style="1" customWidth="1"/>
    <col min="6" max="6" width="9.7109375" style="1" customWidth="1"/>
    <col min="7" max="7" width="15.7109375" style="1" customWidth="1"/>
    <col min="8" max="8" width="10.7109375" style="1" customWidth="1"/>
    <col min="9" max="9" width="12.57421875" style="1" customWidth="1"/>
    <col min="10" max="10" width="10.421875" style="1" customWidth="1"/>
    <col min="11" max="11" width="13.00390625" style="1" customWidth="1"/>
    <col min="12" max="12" width="12.7109375" style="1" customWidth="1"/>
    <col min="13" max="13" width="10.8515625" style="1" customWidth="1"/>
    <col min="14" max="14" width="17.140625" style="1" customWidth="1"/>
    <col min="15" max="15" width="18.140625" style="1" customWidth="1"/>
    <col min="16" max="16" width="11.8515625" style="1" customWidth="1"/>
    <col min="17" max="16384" width="9.140625" style="1" customWidth="1"/>
  </cols>
  <sheetData>
    <row r="1" spans="1:16" ht="53.25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5.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5.5">
      <c r="A3" s="2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" customFormat="1" ht="15.75" customHeight="1">
      <c r="A4" s="28" t="s">
        <v>0</v>
      </c>
      <c r="B4" s="37" t="s">
        <v>4</v>
      </c>
      <c r="C4" s="38"/>
      <c r="D4" s="38"/>
      <c r="E4" s="39"/>
      <c r="F4" s="34" t="s">
        <v>8</v>
      </c>
      <c r="G4" s="35"/>
      <c r="H4" s="35"/>
      <c r="I4" s="36"/>
      <c r="J4" s="31" t="s">
        <v>1</v>
      </c>
      <c r="K4" s="32"/>
      <c r="L4" s="32"/>
      <c r="M4" s="33"/>
      <c r="N4" s="30" t="s">
        <v>2</v>
      </c>
      <c r="O4" s="30"/>
      <c r="P4" s="30"/>
    </row>
    <row r="5" spans="1:16" s="2" customFormat="1" ht="172.5">
      <c r="A5" s="29"/>
      <c r="B5" s="15" t="s">
        <v>3</v>
      </c>
      <c r="C5" s="16" t="s">
        <v>16</v>
      </c>
      <c r="D5" s="16" t="s">
        <v>5</v>
      </c>
      <c r="E5" s="17" t="s">
        <v>9</v>
      </c>
      <c r="F5" s="6" t="s">
        <v>3</v>
      </c>
      <c r="G5" s="7" t="s">
        <v>16</v>
      </c>
      <c r="H5" s="7" t="s">
        <v>5</v>
      </c>
      <c r="I5" s="6" t="s">
        <v>6</v>
      </c>
      <c r="J5" s="9" t="s">
        <v>3</v>
      </c>
      <c r="K5" s="10" t="s">
        <v>16</v>
      </c>
      <c r="L5" s="10" t="s">
        <v>5</v>
      </c>
      <c r="M5" s="9" t="s">
        <v>7</v>
      </c>
      <c r="N5" s="12" t="s">
        <v>3</v>
      </c>
      <c r="O5" s="25" t="s">
        <v>14</v>
      </c>
      <c r="P5" s="21" t="s">
        <v>5</v>
      </c>
    </row>
    <row r="6" spans="1:16" s="4" customFormat="1" ht="92.25" customHeight="1">
      <c r="A6" s="23" t="s">
        <v>17</v>
      </c>
      <c r="B6" s="18">
        <v>1</v>
      </c>
      <c r="C6" s="18">
        <v>961814.93</v>
      </c>
      <c r="D6" s="18">
        <f aca="true" t="shared" si="0" ref="D6:D14">C6/B6/12</f>
        <v>80151.24416666667</v>
      </c>
      <c r="E6" s="18">
        <f>D6/P6</f>
        <v>2.7412698131128996</v>
      </c>
      <c r="F6" s="8">
        <v>2</v>
      </c>
      <c r="G6" s="8">
        <v>1393671.57</v>
      </c>
      <c r="H6" s="8">
        <f>G6/F6/12</f>
        <v>58069.64875</v>
      </c>
      <c r="I6" s="8">
        <f>H6/P6</f>
        <v>1.986052454100843</v>
      </c>
      <c r="J6" s="11">
        <v>1</v>
      </c>
      <c r="K6" s="11">
        <v>864266</v>
      </c>
      <c r="L6" s="11">
        <f>K6/J6/12</f>
        <v>72022.16666666667</v>
      </c>
      <c r="M6" s="11">
        <f>L6/P6</f>
        <v>2.4632454980708536</v>
      </c>
      <c r="N6" s="14">
        <v>87.7</v>
      </c>
      <c r="O6" s="14">
        <v>30770838.01</v>
      </c>
      <c r="P6" s="14">
        <f aca="true" t="shared" si="1" ref="P6:P12">O6/N6/12</f>
        <v>29238.728629798556</v>
      </c>
    </row>
    <row r="7" spans="1:16" s="4" customFormat="1" ht="67.5" customHeight="1">
      <c r="A7" s="23" t="s">
        <v>18</v>
      </c>
      <c r="B7" s="18">
        <v>1</v>
      </c>
      <c r="C7" s="18">
        <v>722464.32</v>
      </c>
      <c r="D7" s="18">
        <f t="shared" si="0"/>
        <v>60205.35999999999</v>
      </c>
      <c r="E7" s="18">
        <f>D7/P7</f>
        <v>2.3096275000321134</v>
      </c>
      <c r="F7" s="8">
        <v>2</v>
      </c>
      <c r="G7" s="8">
        <v>1368307.57</v>
      </c>
      <c r="H7" s="8">
        <f>G7/F7/12</f>
        <v>57012.81541666667</v>
      </c>
      <c r="I7" s="23">
        <f>H7/P7</f>
        <v>2.187153541488469</v>
      </c>
      <c r="J7" s="11">
        <v>1</v>
      </c>
      <c r="K7" s="11">
        <v>653706.81</v>
      </c>
      <c r="L7" s="11">
        <f>K7/J7/12</f>
        <v>54475.567500000005</v>
      </c>
      <c r="M7" s="11">
        <f>L7/P7</f>
        <v>2.0898183945392184</v>
      </c>
      <c r="N7" s="14">
        <v>99.2</v>
      </c>
      <c r="O7" s="14">
        <v>31030311.4</v>
      </c>
      <c r="P7" s="14">
        <f t="shared" si="1"/>
        <v>26067.129872311827</v>
      </c>
    </row>
    <row r="8" spans="1:16" s="4" customFormat="1" ht="39" customHeight="1">
      <c r="A8" s="23" t="s">
        <v>19</v>
      </c>
      <c r="B8" s="18">
        <v>1</v>
      </c>
      <c r="C8" s="18">
        <v>536357.78</v>
      </c>
      <c r="D8" s="18">
        <f t="shared" si="0"/>
        <v>44696.48166666667</v>
      </c>
      <c r="E8" s="18">
        <f aca="true" t="shared" si="2" ref="E8:E19">D8/P8</f>
        <v>1.919302187761631</v>
      </c>
      <c r="F8" s="8"/>
      <c r="G8" s="8"/>
      <c r="H8" s="8"/>
      <c r="I8" s="23"/>
      <c r="J8" s="11"/>
      <c r="K8" s="11"/>
      <c r="L8" s="11"/>
      <c r="M8" s="11"/>
      <c r="N8" s="14">
        <v>17</v>
      </c>
      <c r="O8" s="14">
        <v>4750727.8</v>
      </c>
      <c r="P8" s="14">
        <f t="shared" si="1"/>
        <v>23287.881372549018</v>
      </c>
    </row>
    <row r="9" spans="1:16" s="4" customFormat="1" ht="105.75" customHeight="1">
      <c r="A9" s="3" t="s">
        <v>20</v>
      </c>
      <c r="B9" s="18">
        <v>1</v>
      </c>
      <c r="C9" s="18">
        <v>668043.1</v>
      </c>
      <c r="D9" s="18">
        <f t="shared" si="0"/>
        <v>55670.25833333333</v>
      </c>
      <c r="E9" s="18">
        <f t="shared" si="2"/>
        <v>1.9896530144124562</v>
      </c>
      <c r="F9" s="8">
        <v>0.62</v>
      </c>
      <c r="G9" s="8">
        <v>379728.47</v>
      </c>
      <c r="H9" s="8">
        <f>G9/F9/12</f>
        <v>51038.772849462366</v>
      </c>
      <c r="I9" s="23">
        <f aca="true" t="shared" si="3" ref="I9:I18">H9/P9</f>
        <v>1.8241238911413726</v>
      </c>
      <c r="J9" s="11">
        <v>1</v>
      </c>
      <c r="K9" s="11">
        <v>622662.1</v>
      </c>
      <c r="L9" s="11">
        <f>K9/J9/12</f>
        <v>51888.50833333333</v>
      </c>
      <c r="M9" s="11">
        <f aca="true" t="shared" si="4" ref="M9:M17">L9/P9</f>
        <v>1.8544934065263008</v>
      </c>
      <c r="N9" s="14">
        <v>64.54</v>
      </c>
      <c r="O9" s="14">
        <v>21669859.7</v>
      </c>
      <c r="P9" s="14">
        <f t="shared" si="1"/>
        <v>27979.88288916434</v>
      </c>
    </row>
    <row r="10" spans="1:16" s="4" customFormat="1" ht="75.75" customHeight="1">
      <c r="A10" s="3" t="s">
        <v>30</v>
      </c>
      <c r="B10" s="18">
        <v>1</v>
      </c>
      <c r="C10" s="18">
        <v>807741</v>
      </c>
      <c r="D10" s="18">
        <f t="shared" si="0"/>
        <v>67311.75</v>
      </c>
      <c r="E10" s="18">
        <f t="shared" si="2"/>
        <v>1.9528610954878454</v>
      </c>
      <c r="F10" s="8">
        <v>2</v>
      </c>
      <c r="G10" s="8">
        <v>1547155</v>
      </c>
      <c r="H10" s="8">
        <f>G10/F10/12</f>
        <v>64464.791666666664</v>
      </c>
      <c r="I10" s="8">
        <f t="shared" si="3"/>
        <v>1.8702646072128921</v>
      </c>
      <c r="J10" s="11">
        <v>1</v>
      </c>
      <c r="K10" s="11">
        <v>547726.72</v>
      </c>
      <c r="L10" s="11">
        <f>K10/J10/12</f>
        <v>45643.89333333333</v>
      </c>
      <c r="M10" s="11">
        <f t="shared" si="4"/>
        <v>1.3242291804516106</v>
      </c>
      <c r="N10" s="14">
        <v>61.1</v>
      </c>
      <c r="O10" s="14">
        <v>25272138</v>
      </c>
      <c r="P10" s="14">
        <f t="shared" si="1"/>
        <v>34468.273322422254</v>
      </c>
    </row>
    <row r="11" spans="1:16" s="4" customFormat="1" ht="81.75" customHeight="1">
      <c r="A11" s="23" t="s">
        <v>21</v>
      </c>
      <c r="B11" s="18">
        <v>1</v>
      </c>
      <c r="C11" s="18">
        <v>746199.2</v>
      </c>
      <c r="D11" s="18">
        <f t="shared" si="0"/>
        <v>62183.26666666666</v>
      </c>
      <c r="E11" s="18">
        <f t="shared" si="2"/>
        <v>2.1474080176419728</v>
      </c>
      <c r="F11" s="8">
        <v>2</v>
      </c>
      <c r="G11" s="8">
        <v>1038428.98</v>
      </c>
      <c r="H11" s="8">
        <f>G11/F11/12</f>
        <v>43267.87416666667</v>
      </c>
      <c r="I11" s="23">
        <f t="shared" si="3"/>
        <v>1.4941926481586794</v>
      </c>
      <c r="J11" s="11"/>
      <c r="K11" s="11"/>
      <c r="L11" s="11"/>
      <c r="M11" s="11"/>
      <c r="N11" s="14">
        <v>15.6</v>
      </c>
      <c r="O11" s="14">
        <v>5420817.76</v>
      </c>
      <c r="P11" s="14">
        <f t="shared" si="1"/>
        <v>28957.359829059827</v>
      </c>
    </row>
    <row r="12" spans="1:16" s="4" customFormat="1" ht="73.5" customHeight="1">
      <c r="A12" s="3" t="s">
        <v>22</v>
      </c>
      <c r="B12" s="18">
        <v>1</v>
      </c>
      <c r="C12" s="18">
        <v>606252.03</v>
      </c>
      <c r="D12" s="18">
        <f t="shared" si="0"/>
        <v>50521.0025</v>
      </c>
      <c r="E12" s="18">
        <f t="shared" si="2"/>
        <v>1.8243260287900125</v>
      </c>
      <c r="F12" s="8">
        <v>1</v>
      </c>
      <c r="G12" s="8">
        <v>580523.33</v>
      </c>
      <c r="H12" s="8">
        <f>G12/F12/12</f>
        <v>48376.94416666666</v>
      </c>
      <c r="I12" s="8">
        <f t="shared" si="3"/>
        <v>1.7469035464324196</v>
      </c>
      <c r="J12" s="11"/>
      <c r="K12" s="11"/>
      <c r="L12" s="11"/>
      <c r="M12" s="11"/>
      <c r="N12" s="14">
        <v>20.5</v>
      </c>
      <c r="O12" s="14">
        <v>6812470.15</v>
      </c>
      <c r="P12" s="14">
        <f t="shared" si="1"/>
        <v>27692.968089430895</v>
      </c>
    </row>
    <row r="13" spans="1:16" s="4" customFormat="1" ht="66" customHeight="1">
      <c r="A13" s="23" t="s">
        <v>23</v>
      </c>
      <c r="B13" s="18">
        <v>1</v>
      </c>
      <c r="C13" s="18">
        <v>582487.62</v>
      </c>
      <c r="D13" s="18">
        <f t="shared" si="0"/>
        <v>48540.635</v>
      </c>
      <c r="E13" s="18">
        <f t="shared" si="2"/>
        <v>1.7820847558606832</v>
      </c>
      <c r="F13" s="8">
        <v>1</v>
      </c>
      <c r="G13" s="8">
        <v>630642.8</v>
      </c>
      <c r="H13" s="8">
        <f>G13/F13/12</f>
        <v>52553.56666666667</v>
      </c>
      <c r="I13" s="8">
        <f t="shared" si="3"/>
        <v>1.9294125431769653</v>
      </c>
      <c r="J13" s="11"/>
      <c r="K13" s="11"/>
      <c r="L13" s="11"/>
      <c r="M13" s="11"/>
      <c r="N13" s="14">
        <v>14.2</v>
      </c>
      <c r="O13" s="14">
        <v>4641375.32</v>
      </c>
      <c r="P13" s="14">
        <f aca="true" t="shared" si="5" ref="P13:P19">O13/N13/12</f>
        <v>27238.11807511737</v>
      </c>
    </row>
    <row r="14" spans="1:16" s="4" customFormat="1" ht="48" customHeight="1">
      <c r="A14" s="3" t="s">
        <v>24</v>
      </c>
      <c r="B14" s="18">
        <v>1</v>
      </c>
      <c r="C14" s="18">
        <v>1051160.43</v>
      </c>
      <c r="D14" s="18">
        <f t="shared" si="0"/>
        <v>87596.7025</v>
      </c>
      <c r="E14" s="18">
        <f t="shared" si="2"/>
        <v>3.6282074691251465</v>
      </c>
      <c r="F14" s="8"/>
      <c r="G14" s="8"/>
      <c r="H14" s="8"/>
      <c r="I14" s="8"/>
      <c r="J14" s="11">
        <v>1</v>
      </c>
      <c r="K14" s="11">
        <v>643992.03</v>
      </c>
      <c r="L14" s="11">
        <f>K14/J14/12</f>
        <v>53666.0025</v>
      </c>
      <c r="M14" s="11">
        <f t="shared" si="4"/>
        <v>2.222816448011714</v>
      </c>
      <c r="N14" s="14">
        <v>68.5</v>
      </c>
      <c r="O14" s="14">
        <v>19845747.54</v>
      </c>
      <c r="P14" s="14">
        <f t="shared" si="5"/>
        <v>24143.24518248175</v>
      </c>
    </row>
    <row r="15" spans="1:16" s="4" customFormat="1" ht="48" customHeight="1">
      <c r="A15" s="3" t="s">
        <v>25</v>
      </c>
      <c r="B15" s="18">
        <v>1</v>
      </c>
      <c r="C15" s="18">
        <v>713671.05</v>
      </c>
      <c r="D15" s="18">
        <f>C15/B15/12</f>
        <v>59472.5875</v>
      </c>
      <c r="E15" s="18">
        <f t="shared" si="2"/>
        <v>2.4908564096063217</v>
      </c>
      <c r="F15" s="8">
        <v>1</v>
      </c>
      <c r="G15" s="8">
        <v>404364.98</v>
      </c>
      <c r="H15" s="8">
        <f>G15/F15/12</f>
        <v>33697.081666666665</v>
      </c>
      <c r="I15" s="8">
        <f t="shared" si="3"/>
        <v>1.41131562258737</v>
      </c>
      <c r="J15" s="11">
        <v>1</v>
      </c>
      <c r="K15" s="11">
        <v>553273.89</v>
      </c>
      <c r="L15" s="11">
        <f>K15/J15/12</f>
        <v>46106.1575</v>
      </c>
      <c r="M15" s="11">
        <f t="shared" si="4"/>
        <v>1.9310378572513527</v>
      </c>
      <c r="N15" s="14">
        <v>19.6</v>
      </c>
      <c r="O15" s="14">
        <v>5615720.17</v>
      </c>
      <c r="P15" s="14">
        <f t="shared" si="5"/>
        <v>23876.3612670068</v>
      </c>
    </row>
    <row r="16" spans="1:16" s="4" customFormat="1" ht="48" customHeight="1">
      <c r="A16" s="23" t="s">
        <v>26</v>
      </c>
      <c r="B16" s="18">
        <v>1</v>
      </c>
      <c r="C16" s="18">
        <v>550738.57</v>
      </c>
      <c r="D16" s="18">
        <f>C16/B16/12</f>
        <v>45894.88083333333</v>
      </c>
      <c r="E16" s="18">
        <f t="shared" si="2"/>
        <v>2.1847503885334105</v>
      </c>
      <c r="F16" s="8"/>
      <c r="G16" s="8"/>
      <c r="H16" s="8"/>
      <c r="I16" s="8"/>
      <c r="J16" s="11"/>
      <c r="K16" s="11"/>
      <c r="L16" s="11"/>
      <c r="M16" s="11"/>
      <c r="N16" s="14">
        <v>13</v>
      </c>
      <c r="O16" s="24">
        <v>3277079.82</v>
      </c>
      <c r="P16" s="14">
        <f t="shared" si="5"/>
        <v>21006.921923076923</v>
      </c>
    </row>
    <row r="17" spans="1:16" s="4" customFormat="1" ht="33.75" customHeight="1">
      <c r="A17" s="23" t="s">
        <v>27</v>
      </c>
      <c r="B17" s="18">
        <v>1</v>
      </c>
      <c r="C17" s="18">
        <v>601439.8</v>
      </c>
      <c r="D17" s="18">
        <f>C17/B17/12</f>
        <v>50119.98333333334</v>
      </c>
      <c r="E17" s="18">
        <f t="shared" si="2"/>
        <v>2.5012200184150917</v>
      </c>
      <c r="F17" s="8">
        <v>1</v>
      </c>
      <c r="G17" s="8">
        <v>429276</v>
      </c>
      <c r="H17" s="8">
        <f>G17/F17/12</f>
        <v>35773</v>
      </c>
      <c r="I17" s="8">
        <f t="shared" si="3"/>
        <v>1.7852388961042431</v>
      </c>
      <c r="J17" s="11">
        <v>1</v>
      </c>
      <c r="K17" s="11">
        <v>439793.62</v>
      </c>
      <c r="L17" s="11">
        <f>K17/J17/12</f>
        <v>36649.46833333333</v>
      </c>
      <c r="M17" s="11">
        <f t="shared" si="4"/>
        <v>1.8289787378807316</v>
      </c>
      <c r="N17" s="14">
        <v>18</v>
      </c>
      <c r="O17" s="14">
        <v>4328254.34</v>
      </c>
      <c r="P17" s="14">
        <f t="shared" si="5"/>
        <v>20038.214537037038</v>
      </c>
    </row>
    <row r="18" spans="1:16" s="4" customFormat="1" ht="57" customHeight="1">
      <c r="A18" s="23" t="s">
        <v>28</v>
      </c>
      <c r="B18" s="18">
        <v>1</v>
      </c>
      <c r="C18" s="18">
        <v>566981.62</v>
      </c>
      <c r="D18" s="18">
        <f>C18/B18/12</f>
        <v>47248.46833333333</v>
      </c>
      <c r="E18" s="18">
        <f t="shared" si="2"/>
        <v>2.456679671840959</v>
      </c>
      <c r="F18" s="23">
        <v>1</v>
      </c>
      <c r="G18" s="23">
        <v>431188.77</v>
      </c>
      <c r="H18" s="8">
        <f>G18/F18/12</f>
        <v>35932.3975</v>
      </c>
      <c r="I18" s="8">
        <f t="shared" si="3"/>
        <v>1.868301632044275</v>
      </c>
      <c r="J18" s="11"/>
      <c r="K18" s="11"/>
      <c r="L18" s="11"/>
      <c r="M18" s="11"/>
      <c r="N18" s="24">
        <v>14</v>
      </c>
      <c r="O18" s="24">
        <v>3231085.75</v>
      </c>
      <c r="P18" s="14">
        <f t="shared" si="5"/>
        <v>19232.653273809523</v>
      </c>
    </row>
    <row r="19" spans="1:16" s="4" customFormat="1" ht="83.25" customHeight="1">
      <c r="A19" s="3" t="s">
        <v>29</v>
      </c>
      <c r="B19" s="18">
        <v>1</v>
      </c>
      <c r="C19" s="18">
        <v>514748</v>
      </c>
      <c r="D19" s="18">
        <f>C19/B19/12</f>
        <v>42895.666666666664</v>
      </c>
      <c r="E19" s="18">
        <f t="shared" si="2"/>
        <v>2.682383680923971</v>
      </c>
      <c r="F19" s="8"/>
      <c r="G19" s="8"/>
      <c r="H19" s="8"/>
      <c r="I19" s="8"/>
      <c r="J19" s="11"/>
      <c r="K19" s="11"/>
      <c r="L19" s="11"/>
      <c r="M19" s="11"/>
      <c r="N19" s="14">
        <v>8</v>
      </c>
      <c r="O19" s="14">
        <v>1535195.74</v>
      </c>
      <c r="P19" s="14">
        <f t="shared" si="5"/>
        <v>15991.622291666667</v>
      </c>
    </row>
    <row r="65332" ht="15.75">
      <c r="P65332" s="5" t="e">
        <f>O65332/N65332/12*1000</f>
        <v>#DIV/0!</v>
      </c>
    </row>
  </sheetData>
  <sheetProtection/>
  <mergeCells count="7">
    <mergeCell ref="A1:P1"/>
    <mergeCell ref="A2:P2"/>
    <mergeCell ref="A4:A5"/>
    <mergeCell ref="B4:E4"/>
    <mergeCell ref="F4:I4"/>
    <mergeCell ref="J4:M4"/>
    <mergeCell ref="N4:P4"/>
  </mergeCells>
  <printOptions/>
  <pageMargins left="0.3937007874015748" right="0.2755905511811024" top="0.3" bottom="0.31496062992125984" header="0.17" footer="0.15748031496062992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2022-02-17T06:27:20Z</dcterms:modified>
  <cp:category/>
  <cp:version/>
  <cp:contentType/>
  <cp:contentStatus/>
</cp:coreProperties>
</file>